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040" windowHeight="4620" activeTab="0"/>
  </bookViews>
  <sheets>
    <sheet name="KQ DT HCN" sheetId="1" r:id="rId1"/>
  </sheets>
  <definedNames>
    <definedName name="_xlnm.Print_Area" localSheetId="0">'KQ DT HCN'!$A$1:$P$32</definedName>
    <definedName name="_xlnm.Print_Titles" localSheetId="0">'KQ DT HCN'!$4:$7</definedName>
  </definedNames>
  <calcPr fullCalcOnLoad="1"/>
</workbook>
</file>

<file path=xl/sharedStrings.xml><?xml version="1.0" encoding="utf-8"?>
<sst xmlns="http://schemas.openxmlformats.org/spreadsheetml/2006/main" count="53" uniqueCount="48">
  <si>
    <t>STT</t>
  </si>
  <si>
    <t>Tổng số hộ dân</t>
  </si>
  <si>
    <t>Tam Kỳ</t>
  </si>
  <si>
    <t>Hội An</t>
  </si>
  <si>
    <t>Đông Giang</t>
  </si>
  <si>
    <t>Tây Giang</t>
  </si>
  <si>
    <t>Nam Giang</t>
  </si>
  <si>
    <t>Phước Sơn</t>
  </si>
  <si>
    <t>Nam Trà My</t>
  </si>
  <si>
    <t>Bắc Trà My</t>
  </si>
  <si>
    <t>Hiệp Đức</t>
  </si>
  <si>
    <t>Tiên Phước</t>
  </si>
  <si>
    <t>Đại Lộc</t>
  </si>
  <si>
    <t>Điện Bàn</t>
  </si>
  <si>
    <t>Duy Xuyên</t>
  </si>
  <si>
    <t>Thăng Bình</t>
  </si>
  <si>
    <t>Quế Sơn</t>
  </si>
  <si>
    <t>Núi Thành</t>
  </si>
  <si>
    <t>Phú Ninh</t>
  </si>
  <si>
    <t>Nông Sơn</t>
  </si>
  <si>
    <t>Toàn tỉnh</t>
  </si>
  <si>
    <t xml:space="preserve">Số hộ </t>
  </si>
  <si>
    <t>Tỷ lệ  (%)</t>
  </si>
  <si>
    <t>Kết quả điều tra năm 2010</t>
  </si>
  <si>
    <t>Khu vực đồng bằng</t>
  </si>
  <si>
    <t>Khu vực miền núi</t>
  </si>
  <si>
    <t>03 huyện 30b</t>
  </si>
  <si>
    <t>03 huyện 30a</t>
  </si>
  <si>
    <t>03 huyện miền núi thấp</t>
  </si>
  <si>
    <t>Huyện, thị xã, thành phố</t>
  </si>
  <si>
    <t>Kết quả điều tra năm 2014</t>
  </si>
  <si>
    <t>Tỷ lệ (%)</t>
  </si>
  <si>
    <t>A</t>
  </si>
  <si>
    <t>B</t>
  </si>
  <si>
    <t>Số đơn vị hành chính cấp xã</t>
  </si>
  <si>
    <t>Năm 2010</t>
  </si>
  <si>
    <t>Năm 2014</t>
  </si>
  <si>
    <t>Số xã đặc biệt khó khăn (135 và 257)</t>
  </si>
  <si>
    <t>Kết quả giảm cận nghèo năm 2014 với 2010</t>
  </si>
  <si>
    <t>Số hộ giảm cận nghèo tương ứng với tỷ lệ giảm 1%</t>
  </si>
  <si>
    <t>Tỷ lệ hộ cận nghèo giảm BQ/năm</t>
  </si>
  <si>
    <t>14=10/11*100</t>
  </si>
  <si>
    <t>Hộ cận nghèo</t>
  </si>
  <si>
    <t>Số hộ cận nghèo giảm BQ/năm</t>
  </si>
  <si>
    <t>KẾT QUẢ GIẢM HỘ CẬN NGHÈO GIAI ĐOẠN 2010-2014 TRÊN ĐỊA BÀN TỈNH QUẢNG NAM</t>
  </si>
  <si>
    <t>Tốc độ giảm cận nghèo bình quân GĐ 2010-2014</t>
  </si>
  <si>
    <t>Phụ lục 3</t>
  </si>
  <si>
    <t>(kèm theo Báo cáo số 91  /BC-UBND ngày  30    tháng 6  năm 2015 của Ủy ban nhân dân tỉnh Quảng Nam)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</si>
</sst>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_ ;_ * \-#,##0_ ;_ * &quot;-&quot;??_ ;_ @_ "/>
    <numFmt numFmtId="187" formatCode="0.0%"/>
    <numFmt numFmtId="188" formatCode="_ * #,##0.00_ ;_ * \-#,##0.00_ ;_ * &quot;-&quot;??_ ;_ @_ "/>
    <numFmt numFmtId="189" formatCode="_(* #,##0.0_);_(* \(#,##0.0\);_(* &quot;-&quot;??_);_(@_)"/>
    <numFmt numFmtId="190" formatCode="_(* #,##0_);_(* \(#,##0\);_(* &quot;-&quot;??_);_(@_)"/>
    <numFmt numFmtId="191" formatCode="#,##0.00;[Red]#,##0.00"/>
    <numFmt numFmtId="192" formatCode="0.000"/>
    <numFmt numFmtId="193" formatCode="0.000000"/>
    <numFmt numFmtId="194" formatCode="0.00000"/>
    <numFmt numFmtId="195" formatCode="0.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2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10" xfId="57" applyNumberFormat="1" applyFont="1" applyBorder="1" applyAlignment="1">
      <alignment horizontal="right" wrapText="1"/>
      <protection/>
    </xf>
    <xf numFmtId="4" fontId="12" fillId="0" borderId="10" xfId="57" applyNumberFormat="1" applyFont="1" applyBorder="1" applyAlignment="1">
      <alignment horizontal="right" wrapText="1"/>
      <protection/>
    </xf>
    <xf numFmtId="3" fontId="12" fillId="0" borderId="11" xfId="57" applyNumberFormat="1" applyFont="1" applyBorder="1" applyAlignment="1">
      <alignment horizontal="right" wrapText="1"/>
      <protection/>
    </xf>
    <xf numFmtId="4" fontId="12" fillId="0" borderId="11" xfId="57" applyNumberFormat="1" applyFont="1" applyBorder="1" applyAlignment="1">
      <alignment horizontal="right" wrapText="1"/>
      <protection/>
    </xf>
    <xf numFmtId="3" fontId="11" fillId="24" borderId="11" xfId="0" applyNumberFormat="1" applyFont="1" applyFill="1" applyBorder="1" applyAlignment="1">
      <alignment wrapText="1"/>
    </xf>
    <xf numFmtId="4" fontId="11" fillId="0" borderId="10" xfId="57" applyNumberFormat="1" applyFont="1" applyBorder="1" applyAlignment="1">
      <alignment horizontal="right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5" fillId="0" borderId="12" xfId="57" applyFont="1" applyBorder="1" applyAlignment="1">
      <alignment horizontal="right" wrapText="1"/>
      <protection/>
    </xf>
    <xf numFmtId="3" fontId="12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wrapText="1"/>
    </xf>
    <xf numFmtId="0" fontId="17" fillId="0" borderId="13" xfId="57" applyFont="1" applyBorder="1" applyAlignment="1">
      <alignment horizontal="right" wrapText="1"/>
      <protection/>
    </xf>
    <xf numFmtId="3" fontId="14" fillId="0" borderId="11" xfId="0" applyNumberFormat="1" applyFont="1" applyBorder="1" applyAlignment="1">
      <alignment horizontal="right" wrapText="1"/>
    </xf>
    <xf numFmtId="0" fontId="14" fillId="0" borderId="13" xfId="57" applyFont="1" applyBorder="1" applyAlignment="1">
      <alignment horizontal="right" wrapText="1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12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7" fillId="0" borderId="15" xfId="57" applyFont="1" applyBorder="1" applyAlignment="1">
      <alignment horizontal="center" vertical="center"/>
      <protection/>
    </xf>
    <xf numFmtId="0" fontId="17" fillId="0" borderId="13" xfId="57" applyFont="1" applyBorder="1" applyAlignment="1">
      <alignment horizontal="center" vertical="center"/>
      <protection/>
    </xf>
    <xf numFmtId="0" fontId="14" fillId="0" borderId="15" xfId="57" applyFont="1" applyBorder="1" applyAlignment="1">
      <alignment horizontal="center" vertical="center"/>
      <protection/>
    </xf>
    <xf numFmtId="0" fontId="14" fillId="0" borderId="13" xfId="57" applyFont="1" applyBorder="1" applyAlignment="1">
      <alignment horizontal="center" vertical="center"/>
      <protection/>
    </xf>
    <xf numFmtId="3" fontId="15" fillId="0" borderId="16" xfId="57" applyNumberFormat="1" applyFont="1" applyBorder="1" applyAlignment="1">
      <alignment horizontal="center" vertical="center" wrapText="1"/>
      <protection/>
    </xf>
    <xf numFmtId="3" fontId="15" fillId="0" borderId="17" xfId="57" applyNumberFormat="1" applyFont="1" applyBorder="1" applyAlignment="1">
      <alignment horizontal="center" vertical="center" wrapText="1"/>
      <protection/>
    </xf>
    <xf numFmtId="3" fontId="15" fillId="0" borderId="11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u bieu BCKT tinh CS 16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3" sqref="A3:P3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8.7109375" style="15" customWidth="1"/>
    <col min="4" max="8" width="8.7109375" style="0" customWidth="1"/>
    <col min="9" max="9" width="8.28125" style="0" customWidth="1"/>
    <col min="10" max="10" width="7.00390625" style="0" customWidth="1"/>
    <col min="11" max="11" width="6.7109375" style="0" customWidth="1"/>
    <col min="12" max="13" width="8.7109375" style="0" customWidth="1"/>
    <col min="14" max="14" width="10.140625" style="0" customWidth="1"/>
    <col min="15" max="15" width="10.28125" style="0" customWidth="1"/>
    <col min="16" max="16" width="13.140625" style="14" customWidth="1"/>
  </cols>
  <sheetData>
    <row r="1" spans="1:16" ht="20.2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>
      <c r="A2" s="52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4.2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47.25" customHeight="1">
      <c r="A4" s="39" t="s">
        <v>0</v>
      </c>
      <c r="B4" s="39" t="s">
        <v>29</v>
      </c>
      <c r="C4" s="39" t="s">
        <v>34</v>
      </c>
      <c r="D4" s="39" t="s">
        <v>37</v>
      </c>
      <c r="E4" s="39"/>
      <c r="F4" s="39" t="s">
        <v>23</v>
      </c>
      <c r="G4" s="39"/>
      <c r="H4" s="39"/>
      <c r="I4" s="39" t="s">
        <v>30</v>
      </c>
      <c r="J4" s="39"/>
      <c r="K4" s="39"/>
      <c r="L4" s="39" t="s">
        <v>38</v>
      </c>
      <c r="M4" s="39"/>
      <c r="N4" s="48" t="s">
        <v>45</v>
      </c>
      <c r="O4" s="49"/>
      <c r="P4" s="50" t="s">
        <v>39</v>
      </c>
    </row>
    <row r="5" spans="1:16" ht="12.75" customHeight="1">
      <c r="A5" s="39"/>
      <c r="B5" s="39"/>
      <c r="C5" s="39"/>
      <c r="D5" s="39" t="s">
        <v>35</v>
      </c>
      <c r="E5" s="39" t="s">
        <v>36</v>
      </c>
      <c r="F5" s="39" t="s">
        <v>1</v>
      </c>
      <c r="G5" s="39" t="s">
        <v>42</v>
      </c>
      <c r="H5" s="39"/>
      <c r="I5" s="39" t="s">
        <v>1</v>
      </c>
      <c r="J5" s="39" t="s">
        <v>42</v>
      </c>
      <c r="K5" s="39"/>
      <c r="L5" s="39" t="s">
        <v>21</v>
      </c>
      <c r="M5" s="39" t="s">
        <v>31</v>
      </c>
      <c r="N5" s="39" t="s">
        <v>43</v>
      </c>
      <c r="O5" s="39" t="s">
        <v>40</v>
      </c>
      <c r="P5" s="50"/>
    </row>
    <row r="6" spans="1:16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0"/>
    </row>
    <row r="7" spans="1:16" ht="36.75" customHeight="1">
      <c r="A7" s="39"/>
      <c r="B7" s="39"/>
      <c r="C7" s="39"/>
      <c r="D7" s="39"/>
      <c r="E7" s="39"/>
      <c r="F7" s="39"/>
      <c r="G7" s="11" t="s">
        <v>21</v>
      </c>
      <c r="H7" s="11" t="s">
        <v>22</v>
      </c>
      <c r="I7" s="39"/>
      <c r="J7" s="11" t="s">
        <v>21</v>
      </c>
      <c r="K7" s="11" t="s">
        <v>22</v>
      </c>
      <c r="L7" s="39"/>
      <c r="M7" s="39"/>
      <c r="N7" s="39"/>
      <c r="O7" s="39"/>
      <c r="P7" s="50"/>
    </row>
    <row r="8" spans="1:16" s="32" customFormat="1" ht="15" customHeight="1">
      <c r="A8" s="29" t="s">
        <v>32</v>
      </c>
      <c r="B8" s="30" t="s">
        <v>33</v>
      </c>
      <c r="C8" s="31">
        <v>1</v>
      </c>
      <c r="D8" s="30">
        <v>2</v>
      </c>
      <c r="E8" s="31">
        <v>3</v>
      </c>
      <c r="F8" s="30">
        <v>4</v>
      </c>
      <c r="G8" s="31">
        <v>5</v>
      </c>
      <c r="H8" s="30">
        <v>6</v>
      </c>
      <c r="I8" s="31">
        <v>7</v>
      </c>
      <c r="J8" s="30">
        <v>8</v>
      </c>
      <c r="K8" s="31">
        <v>9</v>
      </c>
      <c r="L8" s="30">
        <v>10</v>
      </c>
      <c r="M8" s="31">
        <v>11</v>
      </c>
      <c r="N8" s="30">
        <v>12</v>
      </c>
      <c r="O8" s="31">
        <v>13</v>
      </c>
      <c r="P8" s="30" t="s">
        <v>41</v>
      </c>
    </row>
    <row r="9" spans="1:16" s="1" customFormat="1" ht="15" customHeight="1">
      <c r="A9" s="40" t="s">
        <v>20</v>
      </c>
      <c r="B9" s="41"/>
      <c r="C9" s="16">
        <f>C10+C20</f>
        <v>244</v>
      </c>
      <c r="D9" s="16">
        <f>D10+D20</f>
        <v>78</v>
      </c>
      <c r="E9" s="16">
        <f>E10+E20</f>
        <v>104</v>
      </c>
      <c r="F9" s="5">
        <f>F10+F20</f>
        <v>372728</v>
      </c>
      <c r="G9" s="5">
        <f>G10+G20</f>
        <v>52265</v>
      </c>
      <c r="H9" s="6">
        <f>G9/F9*100</f>
        <v>14.022289712605437</v>
      </c>
      <c r="I9" s="17">
        <f>I10+I20</f>
        <v>396314</v>
      </c>
      <c r="J9" s="33">
        <f>J10+J20</f>
        <v>36258</v>
      </c>
      <c r="K9" s="18">
        <f>J9/I9*100</f>
        <v>9.148806249589972</v>
      </c>
      <c r="L9" s="17">
        <f>J9-G9</f>
        <v>-16007</v>
      </c>
      <c r="M9" s="18">
        <f>K9-H9</f>
        <v>-4.873483463015464</v>
      </c>
      <c r="N9" s="17">
        <f>L9/4</f>
        <v>-4001.75</v>
      </c>
      <c r="O9" s="18">
        <f>M9/4</f>
        <v>-1.218370865753866</v>
      </c>
      <c r="P9" s="17">
        <f>L9/M9</f>
        <v>3284.5089393400094</v>
      </c>
    </row>
    <row r="10" spans="1:16" ht="15" customHeight="1">
      <c r="A10" s="42" t="s">
        <v>24</v>
      </c>
      <c r="B10" s="43"/>
      <c r="C10" s="16">
        <f>SUM(C11:C19)</f>
        <v>142</v>
      </c>
      <c r="D10" s="16">
        <f>SUM(D11:D19)</f>
        <v>23</v>
      </c>
      <c r="E10" s="16">
        <f>SUM(E11:E19)</f>
        <v>24</v>
      </c>
      <c r="F10" s="5">
        <f>SUM(F11:F19)</f>
        <v>303361</v>
      </c>
      <c r="G10" s="5">
        <f>SUM(G11:G19)</f>
        <v>42417</v>
      </c>
      <c r="H10" s="6">
        <f aca="true" t="shared" si="0" ref="H10:H32">G10/F10*100</f>
        <v>13.982351060287906</v>
      </c>
      <c r="I10" s="7">
        <f>SUM(I11:I19)</f>
        <v>320010</v>
      </c>
      <c r="J10" s="7">
        <f>SUM(J11:J19)</f>
        <v>26039</v>
      </c>
      <c r="K10" s="8">
        <f>J10/I10*100</f>
        <v>8.136933220836848</v>
      </c>
      <c r="L10" s="17">
        <f aca="true" t="shared" si="1" ref="L10:M32">J10-G10</f>
        <v>-16378</v>
      </c>
      <c r="M10" s="18">
        <f t="shared" si="1"/>
        <v>-5.845417839451057</v>
      </c>
      <c r="N10" s="17">
        <f aca="true" t="shared" si="2" ref="N10:O32">L10/4</f>
        <v>-4094.5</v>
      </c>
      <c r="O10" s="18">
        <f t="shared" si="2"/>
        <v>-1.4613544598627644</v>
      </c>
      <c r="P10" s="17">
        <f aca="true" t="shared" si="3" ref="P10:P19">L10/M10</f>
        <v>2801.852741725997</v>
      </c>
    </row>
    <row r="11" spans="1:16" ht="15" customHeight="1">
      <c r="A11" s="12">
        <v>1</v>
      </c>
      <c r="B11" s="13" t="s">
        <v>2</v>
      </c>
      <c r="C11" s="19">
        <v>13</v>
      </c>
      <c r="D11" s="20">
        <v>3</v>
      </c>
      <c r="E11" s="20">
        <v>1</v>
      </c>
      <c r="F11" s="21">
        <v>26911</v>
      </c>
      <c r="G11" s="34">
        <v>2563</v>
      </c>
      <c r="H11" s="10">
        <f t="shared" si="0"/>
        <v>9.523986473932593</v>
      </c>
      <c r="I11" s="22">
        <v>29095</v>
      </c>
      <c r="J11" s="35">
        <v>1253</v>
      </c>
      <c r="K11" s="23">
        <f>J11/I11*100</f>
        <v>4.306581886922151</v>
      </c>
      <c r="L11" s="24">
        <f t="shared" si="1"/>
        <v>-1310</v>
      </c>
      <c r="M11" s="23">
        <f t="shared" si="1"/>
        <v>-5.217404587010442</v>
      </c>
      <c r="N11" s="24">
        <f t="shared" si="2"/>
        <v>-327.5</v>
      </c>
      <c r="O11" s="23">
        <f t="shared" si="2"/>
        <v>-1.3043511467526105</v>
      </c>
      <c r="P11" s="24">
        <f t="shared" si="3"/>
        <v>251.08269411604635</v>
      </c>
    </row>
    <row r="12" spans="1:16" ht="15" customHeight="1">
      <c r="A12" s="12">
        <v>2</v>
      </c>
      <c r="B12" s="13" t="s">
        <v>3</v>
      </c>
      <c r="C12" s="19">
        <v>13</v>
      </c>
      <c r="D12" s="20">
        <v>0</v>
      </c>
      <c r="E12" s="20">
        <v>0</v>
      </c>
      <c r="F12" s="21">
        <v>20093</v>
      </c>
      <c r="G12" s="34">
        <v>1045</v>
      </c>
      <c r="H12" s="10">
        <f t="shared" si="0"/>
        <v>5.200816204648385</v>
      </c>
      <c r="I12" s="9">
        <v>21299</v>
      </c>
      <c r="J12" s="9">
        <v>474</v>
      </c>
      <c r="K12" s="23">
        <f>J12/I12*100</f>
        <v>2.225456594206301</v>
      </c>
      <c r="L12" s="24">
        <f t="shared" si="1"/>
        <v>-571</v>
      </c>
      <c r="M12" s="23">
        <f t="shared" si="1"/>
        <v>-2.975359610442084</v>
      </c>
      <c r="N12" s="24">
        <f t="shared" si="2"/>
        <v>-142.75</v>
      </c>
      <c r="O12" s="23">
        <f t="shared" si="2"/>
        <v>-0.743839902610521</v>
      </c>
      <c r="P12" s="24">
        <f>L12/M12</f>
        <v>191.90957556729077</v>
      </c>
    </row>
    <row r="13" spans="1:16" s="2" customFormat="1" ht="15" customHeight="1">
      <c r="A13" s="12">
        <v>3</v>
      </c>
      <c r="B13" s="13" t="s">
        <v>12</v>
      </c>
      <c r="C13" s="19">
        <v>18</v>
      </c>
      <c r="D13" s="20">
        <v>1</v>
      </c>
      <c r="E13" s="20">
        <v>3</v>
      </c>
      <c r="F13" s="21">
        <v>38502</v>
      </c>
      <c r="G13" s="34">
        <v>6119</v>
      </c>
      <c r="H13" s="10">
        <f t="shared" si="0"/>
        <v>15.892680899693524</v>
      </c>
      <c r="I13" s="22">
        <v>39900</v>
      </c>
      <c r="J13" s="35">
        <v>4576</v>
      </c>
      <c r="K13" s="23">
        <f aca="true" t="shared" si="4" ref="K13:K32">J13/I13*100</f>
        <v>11.468671679197994</v>
      </c>
      <c r="L13" s="24">
        <f t="shared" si="1"/>
        <v>-1543</v>
      </c>
      <c r="M13" s="23">
        <f t="shared" si="1"/>
        <v>-4.424009220495529</v>
      </c>
      <c r="N13" s="24">
        <f t="shared" si="2"/>
        <v>-385.75</v>
      </c>
      <c r="O13" s="23">
        <f t="shared" si="2"/>
        <v>-1.1060023051238823</v>
      </c>
      <c r="P13" s="24">
        <f t="shared" si="3"/>
        <v>348.77865824772624</v>
      </c>
    </row>
    <row r="14" spans="1:16" ht="15" customHeight="1">
      <c r="A14" s="12">
        <v>4</v>
      </c>
      <c r="B14" s="13" t="s">
        <v>13</v>
      </c>
      <c r="C14" s="19">
        <v>20</v>
      </c>
      <c r="D14" s="20">
        <v>0</v>
      </c>
      <c r="E14" s="20">
        <v>0</v>
      </c>
      <c r="F14" s="21">
        <v>49654</v>
      </c>
      <c r="G14" s="34">
        <v>3252</v>
      </c>
      <c r="H14" s="10">
        <f t="shared" si="0"/>
        <v>6.549321303419664</v>
      </c>
      <c r="I14" s="22">
        <v>53392</v>
      </c>
      <c r="J14" s="35">
        <v>2410</v>
      </c>
      <c r="K14" s="23">
        <f t="shared" si="4"/>
        <v>4.513784836679653</v>
      </c>
      <c r="L14" s="24">
        <f t="shared" si="1"/>
        <v>-842</v>
      </c>
      <c r="M14" s="23">
        <f t="shared" si="1"/>
        <v>-2.0355364667400107</v>
      </c>
      <c r="N14" s="24">
        <f t="shared" si="2"/>
        <v>-210.5</v>
      </c>
      <c r="O14" s="23">
        <f t="shared" si="2"/>
        <v>-0.5088841166850027</v>
      </c>
      <c r="P14" s="24">
        <f t="shared" si="3"/>
        <v>413.6501672939788</v>
      </c>
    </row>
    <row r="15" spans="1:16" ht="15" customHeight="1">
      <c r="A15" s="12">
        <v>5</v>
      </c>
      <c r="B15" s="13" t="s">
        <v>14</v>
      </c>
      <c r="C15" s="19">
        <v>14</v>
      </c>
      <c r="D15" s="20">
        <v>4</v>
      </c>
      <c r="E15" s="20">
        <v>4</v>
      </c>
      <c r="F15" s="21">
        <v>33244</v>
      </c>
      <c r="G15" s="34">
        <v>4962</v>
      </c>
      <c r="H15" s="10">
        <f t="shared" si="0"/>
        <v>14.926001684514498</v>
      </c>
      <c r="I15" s="22">
        <v>33667</v>
      </c>
      <c r="J15" s="35">
        <v>2788</v>
      </c>
      <c r="K15" s="23">
        <f t="shared" si="4"/>
        <v>8.281106127662103</v>
      </c>
      <c r="L15" s="24">
        <f t="shared" si="1"/>
        <v>-2174</v>
      </c>
      <c r="M15" s="23">
        <f t="shared" si="1"/>
        <v>-6.644895556852395</v>
      </c>
      <c r="N15" s="24">
        <f t="shared" si="2"/>
        <v>-543.5</v>
      </c>
      <c r="O15" s="23">
        <f t="shared" si="2"/>
        <v>-1.6612238892130988</v>
      </c>
      <c r="P15" s="24">
        <f t="shared" si="3"/>
        <v>327.16842294956956</v>
      </c>
    </row>
    <row r="16" spans="1:16" ht="15" customHeight="1">
      <c r="A16" s="12">
        <v>6</v>
      </c>
      <c r="B16" s="13" t="s">
        <v>15</v>
      </c>
      <c r="C16" s="19">
        <v>22</v>
      </c>
      <c r="D16" s="20">
        <v>8</v>
      </c>
      <c r="E16" s="20">
        <v>9</v>
      </c>
      <c r="F16" s="21">
        <v>49503</v>
      </c>
      <c r="G16" s="34">
        <v>8618</v>
      </c>
      <c r="H16" s="10">
        <f t="shared" si="0"/>
        <v>17.40904591640911</v>
      </c>
      <c r="I16" s="22">
        <v>52334</v>
      </c>
      <c r="J16" s="35">
        <v>4741</v>
      </c>
      <c r="K16" s="23">
        <f t="shared" si="4"/>
        <v>9.059120265983873</v>
      </c>
      <c r="L16" s="24">
        <f t="shared" si="1"/>
        <v>-3877</v>
      </c>
      <c r="M16" s="23">
        <f t="shared" si="1"/>
        <v>-8.349925650425236</v>
      </c>
      <c r="N16" s="24">
        <f t="shared" si="2"/>
        <v>-969.25</v>
      </c>
      <c r="O16" s="23">
        <f t="shared" si="2"/>
        <v>-2.087481412606309</v>
      </c>
      <c r="P16" s="24">
        <f t="shared" si="3"/>
        <v>464.3155115761487</v>
      </c>
    </row>
    <row r="17" spans="1:16" ht="15" customHeight="1">
      <c r="A17" s="12">
        <v>7</v>
      </c>
      <c r="B17" s="13" t="s">
        <v>16</v>
      </c>
      <c r="C17" s="19">
        <v>14</v>
      </c>
      <c r="D17" s="20">
        <v>0</v>
      </c>
      <c r="E17" s="20">
        <v>0</v>
      </c>
      <c r="F17" s="21">
        <v>25226</v>
      </c>
      <c r="G17" s="34">
        <v>6186</v>
      </c>
      <c r="H17" s="10">
        <f t="shared" si="0"/>
        <v>24.522318243082534</v>
      </c>
      <c r="I17" s="25">
        <v>27449</v>
      </c>
      <c r="J17" s="37">
        <v>4903</v>
      </c>
      <c r="K17" s="23">
        <f t="shared" si="4"/>
        <v>17.862217202812488</v>
      </c>
      <c r="L17" s="24">
        <f t="shared" si="1"/>
        <v>-1283</v>
      </c>
      <c r="M17" s="23">
        <f t="shared" si="1"/>
        <v>-6.660101040270046</v>
      </c>
      <c r="N17" s="24">
        <f t="shared" si="2"/>
        <v>-320.75</v>
      </c>
      <c r="O17" s="23">
        <f t="shared" si="2"/>
        <v>-1.6650252600675115</v>
      </c>
      <c r="P17" s="24">
        <f t="shared" si="3"/>
        <v>192.63972006466412</v>
      </c>
    </row>
    <row r="18" spans="1:16" ht="15" customHeight="1">
      <c r="A18" s="12">
        <v>8</v>
      </c>
      <c r="B18" s="13" t="s">
        <v>17</v>
      </c>
      <c r="C18" s="19">
        <v>17</v>
      </c>
      <c r="D18" s="20">
        <v>7</v>
      </c>
      <c r="E18" s="20">
        <v>7</v>
      </c>
      <c r="F18" s="21">
        <v>39412</v>
      </c>
      <c r="G18" s="34">
        <v>4477</v>
      </c>
      <c r="H18" s="10">
        <f t="shared" si="0"/>
        <v>11.359484420988531</v>
      </c>
      <c r="I18" s="22">
        <v>41356</v>
      </c>
      <c r="J18" s="35">
        <v>3311</v>
      </c>
      <c r="K18" s="23">
        <f t="shared" si="4"/>
        <v>8.006093432633717</v>
      </c>
      <c r="L18" s="24">
        <f t="shared" si="1"/>
        <v>-1166</v>
      </c>
      <c r="M18" s="23">
        <f t="shared" si="1"/>
        <v>-3.353390988354814</v>
      </c>
      <c r="N18" s="24">
        <f t="shared" si="2"/>
        <v>-291.5</v>
      </c>
      <c r="O18" s="23">
        <f t="shared" si="2"/>
        <v>-0.8383477470887035</v>
      </c>
      <c r="P18" s="24">
        <f t="shared" si="3"/>
        <v>347.70773943423876</v>
      </c>
    </row>
    <row r="19" spans="1:16" ht="15" customHeight="1">
      <c r="A19" s="12">
        <v>9</v>
      </c>
      <c r="B19" s="13" t="s">
        <v>18</v>
      </c>
      <c r="C19" s="19">
        <v>11</v>
      </c>
      <c r="D19" s="20">
        <v>0</v>
      </c>
      <c r="E19" s="20">
        <v>0</v>
      </c>
      <c r="F19" s="21">
        <v>20816</v>
      </c>
      <c r="G19" s="34">
        <v>5195</v>
      </c>
      <c r="H19" s="10">
        <f t="shared" si="0"/>
        <v>24.95676402767102</v>
      </c>
      <c r="I19" s="22">
        <v>21518</v>
      </c>
      <c r="J19" s="35">
        <v>1583</v>
      </c>
      <c r="K19" s="23">
        <f t="shared" si="4"/>
        <v>7.356631657217213</v>
      </c>
      <c r="L19" s="24">
        <f t="shared" si="1"/>
        <v>-3612</v>
      </c>
      <c r="M19" s="23">
        <f t="shared" si="1"/>
        <v>-17.600132370453807</v>
      </c>
      <c r="N19" s="24">
        <f t="shared" si="2"/>
        <v>-903</v>
      </c>
      <c r="O19" s="23">
        <f t="shared" si="2"/>
        <v>-4.400033092613452</v>
      </c>
      <c r="P19" s="24">
        <f t="shared" si="3"/>
        <v>205.22572921460744</v>
      </c>
    </row>
    <row r="20" spans="1:16" s="1" customFormat="1" ht="15" customHeight="1">
      <c r="A20" s="42" t="s">
        <v>25</v>
      </c>
      <c r="B20" s="43"/>
      <c r="C20" s="16">
        <f>C21+C25+C29</f>
        <v>102</v>
      </c>
      <c r="D20" s="16">
        <f>D21+D25+D29</f>
        <v>55</v>
      </c>
      <c r="E20" s="16">
        <f>E21+E25+E29</f>
        <v>80</v>
      </c>
      <c r="F20" s="5">
        <f>F21+F25+F29</f>
        <v>69367</v>
      </c>
      <c r="G20" s="5">
        <f>G21+G25+G29</f>
        <v>9848</v>
      </c>
      <c r="H20" s="6">
        <f t="shared" si="0"/>
        <v>14.196952441362606</v>
      </c>
      <c r="I20" s="17">
        <f>I21+I25+I29</f>
        <v>76304</v>
      </c>
      <c r="J20" s="33">
        <f>J21+J25+J29</f>
        <v>10219</v>
      </c>
      <c r="K20" s="18">
        <f t="shared" si="4"/>
        <v>13.392482700775844</v>
      </c>
      <c r="L20" s="17">
        <f t="shared" si="1"/>
        <v>371</v>
      </c>
      <c r="M20" s="18">
        <f>K20-H20</f>
        <v>-0.8044697405867627</v>
      </c>
      <c r="N20" s="17">
        <f t="shared" si="2"/>
        <v>92.75</v>
      </c>
      <c r="O20" s="18">
        <f t="shared" si="2"/>
        <v>-0.20111743514669067</v>
      </c>
      <c r="P20" s="24">
        <f>L20/M20</f>
        <v>-461.17334348635745</v>
      </c>
    </row>
    <row r="21" spans="1:16" s="2" customFormat="1" ht="15" customHeight="1">
      <c r="A21" s="44" t="s">
        <v>27</v>
      </c>
      <c r="B21" s="45"/>
      <c r="C21" s="26">
        <f>C22+C23+C24</f>
        <v>32</v>
      </c>
      <c r="D21" s="26">
        <f>D22+D23+D24</f>
        <v>27</v>
      </c>
      <c r="E21" s="26">
        <f>E22+E23+E24</f>
        <v>31</v>
      </c>
      <c r="F21" s="27">
        <f>SUM(F22:F24)</f>
        <v>14658</v>
      </c>
      <c r="G21" s="38">
        <f>SUM(G22:G24)</f>
        <v>842</v>
      </c>
      <c r="H21" s="6">
        <f t="shared" si="0"/>
        <v>5.7443034520398415</v>
      </c>
      <c r="I21" s="17">
        <f>I22+I23+I24</f>
        <v>16926</v>
      </c>
      <c r="J21" s="33">
        <f>J22+J23+J24</f>
        <v>2084</v>
      </c>
      <c r="K21" s="18">
        <f t="shared" si="4"/>
        <v>12.312418764031667</v>
      </c>
      <c r="L21" s="17">
        <f t="shared" si="1"/>
        <v>1242</v>
      </c>
      <c r="M21" s="18">
        <f t="shared" si="1"/>
        <v>6.568115311991826</v>
      </c>
      <c r="N21" s="24">
        <f t="shared" si="2"/>
        <v>310.5</v>
      </c>
      <c r="O21" s="18">
        <f>M21/4</f>
        <v>1.6420288279979565</v>
      </c>
      <c r="P21" s="24">
        <f aca="true" t="shared" si="5" ref="P21:P26">L21/M21</f>
        <v>189.09534029227555</v>
      </c>
    </row>
    <row r="22" spans="1:16" s="2" customFormat="1" ht="15" customHeight="1">
      <c r="A22" s="12">
        <v>1</v>
      </c>
      <c r="B22" s="13" t="s">
        <v>5</v>
      </c>
      <c r="C22" s="19">
        <v>10</v>
      </c>
      <c r="D22" s="20">
        <v>10</v>
      </c>
      <c r="E22" s="20">
        <v>10</v>
      </c>
      <c r="F22" s="21">
        <v>3613</v>
      </c>
      <c r="G22" s="36">
        <v>194</v>
      </c>
      <c r="H22" s="10">
        <f t="shared" si="0"/>
        <v>5.369499031275948</v>
      </c>
      <c r="I22" s="22">
        <v>4135</v>
      </c>
      <c r="J22" s="35">
        <v>115</v>
      </c>
      <c r="K22" s="23">
        <f t="shared" si="4"/>
        <v>2.781136638452237</v>
      </c>
      <c r="L22" s="24">
        <f t="shared" si="1"/>
        <v>-79</v>
      </c>
      <c r="M22" s="23">
        <f t="shared" si="1"/>
        <v>-2.5883623928237114</v>
      </c>
      <c r="N22" s="24">
        <f t="shared" si="2"/>
        <v>-19.75</v>
      </c>
      <c r="O22" s="23">
        <f t="shared" si="2"/>
        <v>-0.6470905982059278</v>
      </c>
      <c r="P22" s="24">
        <f t="shared" si="5"/>
        <v>30.521228487567715</v>
      </c>
    </row>
    <row r="23" spans="1:16" s="2" customFormat="1" ht="15" customHeight="1">
      <c r="A23" s="12">
        <v>2</v>
      </c>
      <c r="B23" s="13" t="s">
        <v>7</v>
      </c>
      <c r="C23" s="19">
        <v>12</v>
      </c>
      <c r="D23" s="20">
        <v>7</v>
      </c>
      <c r="E23" s="20">
        <v>11</v>
      </c>
      <c r="F23" s="21">
        <v>5457</v>
      </c>
      <c r="G23" s="36">
        <v>521</v>
      </c>
      <c r="H23" s="10">
        <f t="shared" si="0"/>
        <v>9.547370350009162</v>
      </c>
      <c r="I23" s="22">
        <v>6279</v>
      </c>
      <c r="J23" s="35">
        <v>943</v>
      </c>
      <c r="K23" s="23">
        <f t="shared" si="4"/>
        <v>15.018315018315018</v>
      </c>
      <c r="L23" s="24">
        <f t="shared" si="1"/>
        <v>422</v>
      </c>
      <c r="M23" s="23">
        <f t="shared" si="1"/>
        <v>5.470944668305856</v>
      </c>
      <c r="N23" s="24">
        <f t="shared" si="2"/>
        <v>105.5</v>
      </c>
      <c r="O23" s="23">
        <f t="shared" si="2"/>
        <v>1.367736167076464</v>
      </c>
      <c r="P23" s="24">
        <f t="shared" si="5"/>
        <v>77.13475927561836</v>
      </c>
    </row>
    <row r="24" spans="1:16" s="3" customFormat="1" ht="15" customHeight="1">
      <c r="A24" s="12">
        <v>3</v>
      </c>
      <c r="B24" s="13" t="s">
        <v>8</v>
      </c>
      <c r="C24" s="19">
        <v>10</v>
      </c>
      <c r="D24" s="20">
        <v>10</v>
      </c>
      <c r="E24" s="20">
        <v>10</v>
      </c>
      <c r="F24" s="21">
        <v>5588</v>
      </c>
      <c r="G24" s="36">
        <v>127</v>
      </c>
      <c r="H24" s="10">
        <f t="shared" si="0"/>
        <v>2.272727272727273</v>
      </c>
      <c r="I24" s="22">
        <v>6512</v>
      </c>
      <c r="J24" s="35">
        <v>1026</v>
      </c>
      <c r="K24" s="23">
        <f t="shared" si="4"/>
        <v>15.755528255528256</v>
      </c>
      <c r="L24" s="24">
        <f t="shared" si="1"/>
        <v>899</v>
      </c>
      <c r="M24" s="23">
        <f t="shared" si="1"/>
        <v>13.482800982800983</v>
      </c>
      <c r="N24" s="24">
        <f t="shared" si="2"/>
        <v>224.75</v>
      </c>
      <c r="O24" s="23">
        <f t="shared" si="2"/>
        <v>3.3707002457002457</v>
      </c>
      <c r="P24" s="24">
        <f t="shared" si="5"/>
        <v>66.67753986332573</v>
      </c>
    </row>
    <row r="25" spans="1:16" s="4" customFormat="1" ht="15" customHeight="1">
      <c r="A25" s="44" t="s">
        <v>26</v>
      </c>
      <c r="B25" s="45"/>
      <c r="C25" s="26">
        <f>C26+C27+C28</f>
        <v>36</v>
      </c>
      <c r="D25" s="26">
        <f>D26+D27+D28</f>
        <v>22</v>
      </c>
      <c r="E25" s="26">
        <f>E26+E27+E28</f>
        <v>31</v>
      </c>
      <c r="F25" s="27">
        <f>SUM(F26:F28)</f>
        <v>19426</v>
      </c>
      <c r="G25" s="38">
        <f>SUM(G26:G28)</f>
        <v>1325</v>
      </c>
      <c r="H25" s="6">
        <f t="shared" si="0"/>
        <v>6.820755688252857</v>
      </c>
      <c r="I25" s="17">
        <f>I26+I27+I28</f>
        <v>22125</v>
      </c>
      <c r="J25" s="33">
        <f>J26+J27+J28</f>
        <v>1602</v>
      </c>
      <c r="K25" s="18">
        <f t="shared" si="4"/>
        <v>7.240677966101695</v>
      </c>
      <c r="L25" s="17">
        <f t="shared" si="1"/>
        <v>277</v>
      </c>
      <c r="M25" s="18">
        <f>K25-H25</f>
        <v>0.41992227784883873</v>
      </c>
      <c r="N25" s="17">
        <f t="shared" si="2"/>
        <v>69.25</v>
      </c>
      <c r="O25" s="18">
        <f t="shared" si="2"/>
        <v>0.10498056946220968</v>
      </c>
      <c r="P25" s="24">
        <f t="shared" si="5"/>
        <v>659.6458788016789</v>
      </c>
    </row>
    <row r="26" spans="1:16" ht="15" customHeight="1">
      <c r="A26" s="12">
        <v>1</v>
      </c>
      <c r="B26" s="13" t="s">
        <v>9</v>
      </c>
      <c r="C26" s="19">
        <v>13</v>
      </c>
      <c r="D26" s="20">
        <v>8</v>
      </c>
      <c r="E26" s="20">
        <v>11</v>
      </c>
      <c r="F26" s="21">
        <v>8957</v>
      </c>
      <c r="G26" s="34">
        <v>686</v>
      </c>
      <c r="H26" s="10">
        <f t="shared" si="0"/>
        <v>7.65881433515686</v>
      </c>
      <c r="I26" s="22">
        <v>10009</v>
      </c>
      <c r="J26" s="35">
        <v>826</v>
      </c>
      <c r="K26" s="23">
        <f>J26/I26*100</f>
        <v>8.252572684583875</v>
      </c>
      <c r="L26" s="24">
        <f t="shared" si="1"/>
        <v>140</v>
      </c>
      <c r="M26" s="23">
        <f t="shared" si="1"/>
        <v>0.5937583494270147</v>
      </c>
      <c r="N26" s="24">
        <f t="shared" si="2"/>
        <v>35</v>
      </c>
      <c r="O26" s="23">
        <f t="shared" si="2"/>
        <v>0.14843958735675367</v>
      </c>
      <c r="P26" s="24">
        <f t="shared" si="5"/>
        <v>235.7861580137812</v>
      </c>
    </row>
    <row r="27" spans="1:16" s="2" customFormat="1" ht="15" customHeight="1">
      <c r="A27" s="12">
        <v>2</v>
      </c>
      <c r="B27" s="13" t="s">
        <v>4</v>
      </c>
      <c r="C27" s="19">
        <v>11</v>
      </c>
      <c r="D27" s="20">
        <v>7</v>
      </c>
      <c r="E27" s="20">
        <v>9</v>
      </c>
      <c r="F27" s="21">
        <v>5417</v>
      </c>
      <c r="G27" s="36">
        <v>437</v>
      </c>
      <c r="H27" s="10">
        <f t="shared" si="0"/>
        <v>8.067195864869854</v>
      </c>
      <c r="I27" s="22">
        <v>6173</v>
      </c>
      <c r="J27" s="35">
        <v>382</v>
      </c>
      <c r="K27" s="23">
        <f>J27/I27*100</f>
        <v>6.18823910578325</v>
      </c>
      <c r="L27" s="24">
        <f t="shared" si="1"/>
        <v>-55</v>
      </c>
      <c r="M27" s="23">
        <f t="shared" si="1"/>
        <v>-1.8789567590866039</v>
      </c>
      <c r="N27" s="24">
        <f t="shared" si="2"/>
        <v>-13.75</v>
      </c>
      <c r="O27" s="23">
        <f t="shared" si="2"/>
        <v>-0.46973918977165097</v>
      </c>
      <c r="P27" s="24">
        <f aca="true" t="shared" si="6" ref="P27:P32">L27/M27</f>
        <v>29.271562389086874</v>
      </c>
    </row>
    <row r="28" spans="1:16" s="2" customFormat="1" ht="15" customHeight="1">
      <c r="A28" s="12">
        <v>3</v>
      </c>
      <c r="B28" s="13" t="s">
        <v>6</v>
      </c>
      <c r="C28" s="19">
        <v>12</v>
      </c>
      <c r="D28" s="20">
        <v>7</v>
      </c>
      <c r="E28" s="20">
        <v>11</v>
      </c>
      <c r="F28" s="21">
        <v>5052</v>
      </c>
      <c r="G28" s="36">
        <v>202</v>
      </c>
      <c r="H28" s="10">
        <f t="shared" si="0"/>
        <v>3.998416468725257</v>
      </c>
      <c r="I28" s="22">
        <v>5943</v>
      </c>
      <c r="J28" s="35">
        <v>394</v>
      </c>
      <c r="K28" s="23">
        <f>J28/I28*100</f>
        <v>6.6296483257614005</v>
      </c>
      <c r="L28" s="24">
        <f t="shared" si="1"/>
        <v>192</v>
      </c>
      <c r="M28" s="23">
        <f t="shared" si="1"/>
        <v>2.6312318570361435</v>
      </c>
      <c r="N28" s="24">
        <f t="shared" si="2"/>
        <v>48</v>
      </c>
      <c r="O28" s="23">
        <f t="shared" si="2"/>
        <v>0.6578079642590359</v>
      </c>
      <c r="P28" s="24">
        <f t="shared" si="6"/>
        <v>72.96962427943218</v>
      </c>
    </row>
    <row r="29" spans="1:16" s="2" customFormat="1" ht="15" customHeight="1">
      <c r="A29" s="46" t="s">
        <v>28</v>
      </c>
      <c r="B29" s="47"/>
      <c r="C29" s="28">
        <f>C30+C31+C32</f>
        <v>34</v>
      </c>
      <c r="D29" s="28">
        <f>D30+D31+D32</f>
        <v>6</v>
      </c>
      <c r="E29" s="28">
        <f>E30+E31+E32</f>
        <v>18</v>
      </c>
      <c r="F29" s="27">
        <f>SUM(F30:F32)</f>
        <v>35283</v>
      </c>
      <c r="G29" s="38">
        <f>SUM(G30:G32)</f>
        <v>7681</v>
      </c>
      <c r="H29" s="6">
        <f t="shared" si="0"/>
        <v>21.7696907859309</v>
      </c>
      <c r="I29" s="17">
        <f>I30+I31+I32</f>
        <v>37253</v>
      </c>
      <c r="J29" s="33">
        <f>J30+J31+J32</f>
        <v>6533</v>
      </c>
      <c r="K29" s="18">
        <f t="shared" si="4"/>
        <v>17.53684267038896</v>
      </c>
      <c r="L29" s="17">
        <f t="shared" si="1"/>
        <v>-1148</v>
      </c>
      <c r="M29" s="18">
        <f t="shared" si="1"/>
        <v>-4.232848115541941</v>
      </c>
      <c r="N29" s="17">
        <f t="shared" si="2"/>
        <v>-287</v>
      </c>
      <c r="O29" s="18">
        <f t="shared" si="2"/>
        <v>-1.0582120288854853</v>
      </c>
      <c r="P29" s="24">
        <f t="shared" si="6"/>
        <v>271.21218826275293</v>
      </c>
    </row>
    <row r="30" spans="1:16" s="2" customFormat="1" ht="15" customHeight="1">
      <c r="A30" s="12">
        <v>1</v>
      </c>
      <c r="B30" s="13" t="s">
        <v>10</v>
      </c>
      <c r="C30" s="19">
        <v>12</v>
      </c>
      <c r="D30" s="20">
        <v>4</v>
      </c>
      <c r="E30" s="20">
        <v>6</v>
      </c>
      <c r="F30" s="21">
        <v>10005</v>
      </c>
      <c r="G30" s="34">
        <v>2200</v>
      </c>
      <c r="H30" s="10">
        <f t="shared" si="0"/>
        <v>21.989005497251373</v>
      </c>
      <c r="I30" s="22">
        <v>10992</v>
      </c>
      <c r="J30" s="35">
        <v>1787</v>
      </c>
      <c r="K30" s="23">
        <f t="shared" si="4"/>
        <v>16.257278020378457</v>
      </c>
      <c r="L30" s="24">
        <f t="shared" si="1"/>
        <v>-413</v>
      </c>
      <c r="M30" s="23">
        <f t="shared" si="1"/>
        <v>-5.731727476872916</v>
      </c>
      <c r="N30" s="24">
        <f t="shared" si="2"/>
        <v>-103.25</v>
      </c>
      <c r="O30" s="23">
        <f t="shared" si="2"/>
        <v>-1.432931869218229</v>
      </c>
      <c r="P30" s="24">
        <f t="shared" si="6"/>
        <v>72.0550657138574</v>
      </c>
    </row>
    <row r="31" spans="1:16" s="2" customFormat="1" ht="15" customHeight="1">
      <c r="A31" s="12">
        <v>2</v>
      </c>
      <c r="B31" s="13" t="s">
        <v>11</v>
      </c>
      <c r="C31" s="19">
        <v>15</v>
      </c>
      <c r="D31" s="20">
        <v>2</v>
      </c>
      <c r="E31" s="20">
        <v>5</v>
      </c>
      <c r="F31" s="21">
        <v>17374</v>
      </c>
      <c r="G31" s="34">
        <v>4085</v>
      </c>
      <c r="H31" s="10">
        <f t="shared" si="0"/>
        <v>23.51214458386094</v>
      </c>
      <c r="I31" s="22">
        <v>17784</v>
      </c>
      <c r="J31" s="35">
        <v>2781</v>
      </c>
      <c r="K31" s="23">
        <f t="shared" si="4"/>
        <v>15.637651821862347</v>
      </c>
      <c r="L31" s="24">
        <f t="shared" si="1"/>
        <v>-1304</v>
      </c>
      <c r="M31" s="23">
        <f t="shared" si="1"/>
        <v>-7.874492761998594</v>
      </c>
      <c r="N31" s="24">
        <f t="shared" si="2"/>
        <v>-326</v>
      </c>
      <c r="O31" s="23">
        <f t="shared" si="2"/>
        <v>-1.9686231904996485</v>
      </c>
      <c r="P31" s="24">
        <f t="shared" si="6"/>
        <v>165.5979679469585</v>
      </c>
    </row>
    <row r="32" spans="1:16" s="2" customFormat="1" ht="15" customHeight="1">
      <c r="A32" s="12">
        <v>3</v>
      </c>
      <c r="B32" s="13" t="s">
        <v>19</v>
      </c>
      <c r="C32" s="19">
        <v>7</v>
      </c>
      <c r="D32" s="20">
        <v>0</v>
      </c>
      <c r="E32" s="20">
        <v>7</v>
      </c>
      <c r="F32" s="21">
        <v>7904</v>
      </c>
      <c r="G32" s="34">
        <v>1396</v>
      </c>
      <c r="H32" s="10">
        <f t="shared" si="0"/>
        <v>17.661943319838056</v>
      </c>
      <c r="I32" s="22">
        <v>8477</v>
      </c>
      <c r="J32" s="35">
        <v>1965</v>
      </c>
      <c r="K32" s="23">
        <f t="shared" si="4"/>
        <v>23.180370414061578</v>
      </c>
      <c r="L32" s="24">
        <f t="shared" si="1"/>
        <v>569</v>
      </c>
      <c r="M32" s="23">
        <f t="shared" si="1"/>
        <v>5.518427094223522</v>
      </c>
      <c r="N32" s="24">
        <f t="shared" si="2"/>
        <v>142.25</v>
      </c>
      <c r="O32" s="23">
        <f t="shared" si="2"/>
        <v>1.3796067735558806</v>
      </c>
      <c r="P32" s="24">
        <f t="shared" si="6"/>
        <v>103.10909073993336</v>
      </c>
    </row>
  </sheetData>
  <sheetProtection/>
  <mergeCells count="28">
    <mergeCell ref="A1:P1"/>
    <mergeCell ref="A2:P2"/>
    <mergeCell ref="A3:P3"/>
    <mergeCell ref="A4:A7"/>
    <mergeCell ref="B4:B7"/>
    <mergeCell ref="C4:C7"/>
    <mergeCell ref="D4:E4"/>
    <mergeCell ref="F4:H4"/>
    <mergeCell ref="I4:K4"/>
    <mergeCell ref="L4:M4"/>
    <mergeCell ref="N4:O4"/>
    <mergeCell ref="P4:P7"/>
    <mergeCell ref="D5:D7"/>
    <mergeCell ref="E5:E7"/>
    <mergeCell ref="F5:F7"/>
    <mergeCell ref="G5:H6"/>
    <mergeCell ref="I5:I7"/>
    <mergeCell ref="J5:K6"/>
    <mergeCell ref="L5:L7"/>
    <mergeCell ref="N5:N7"/>
    <mergeCell ref="A25:B25"/>
    <mergeCell ref="A29:B29"/>
    <mergeCell ref="M5:M7"/>
    <mergeCell ref="A20:B20"/>
    <mergeCell ref="O5:O7"/>
    <mergeCell ref="A9:B9"/>
    <mergeCell ref="A10:B10"/>
    <mergeCell ref="A21:B21"/>
  </mergeCells>
  <printOptions/>
  <pageMargins left="0.1968503937007874" right="0.1968503937007874" top="0.26" bottom="0.29" header="0.26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NP-COMPUTER</cp:lastModifiedBy>
  <cp:lastPrinted>2015-06-22T02:47:30Z</cp:lastPrinted>
  <dcterms:created xsi:type="dcterms:W3CDTF">2008-04-01T09:29:39Z</dcterms:created>
  <dcterms:modified xsi:type="dcterms:W3CDTF">2015-06-30T09:49:18Z</dcterms:modified>
  <cp:category/>
  <cp:version/>
  <cp:contentType/>
  <cp:contentStatus/>
</cp:coreProperties>
</file>